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bugno\Desktop\"/>
    </mc:Choice>
  </mc:AlternateContent>
  <bookViews>
    <workbookView xWindow="0" yWindow="0" windowWidth="28800" windowHeight="11700"/>
  </bookViews>
  <sheets>
    <sheet name="gm + pow podst" sheetId="13" r:id="rId1"/>
  </sheets>
  <definedNames>
    <definedName name="_xlnm.Print_Area" localSheetId="0">'gm + pow podst'!$A$1:$O$12</definedName>
    <definedName name="_xlnm.Print_Titles" localSheetId="0">'gm + pow podst'!$1:$1</definedName>
  </definedNames>
  <calcPr calcId="162913"/>
</workbook>
</file>

<file path=xl/calcChain.xml><?xml version="1.0" encoding="utf-8"?>
<calcChain xmlns="http://schemas.openxmlformats.org/spreadsheetml/2006/main">
  <c r="I12" i="13" l="1"/>
  <c r="K12" i="13"/>
  <c r="L10" i="13" l="1"/>
  <c r="O10" i="13" s="1"/>
  <c r="L5" i="13"/>
  <c r="M5" i="13" l="1"/>
  <c r="M10" i="13"/>
  <c r="O5" i="13"/>
  <c r="L9" i="13"/>
  <c r="O9" i="13" s="1"/>
  <c r="L11" i="13"/>
  <c r="O11" i="13" s="1"/>
  <c r="L7" i="13"/>
  <c r="O7" i="13" s="1"/>
  <c r="O12" i="13" l="1"/>
  <c r="L12" i="13"/>
  <c r="M9" i="13"/>
  <c r="M11" i="13"/>
  <c r="M7" i="13"/>
  <c r="M12" i="13" l="1"/>
</calcChain>
</file>

<file path=xl/sharedStrings.xml><?xml version="1.0" encoding="utf-8"?>
<sst xmlns="http://schemas.openxmlformats.org/spreadsheetml/2006/main" count="86" uniqueCount="54">
  <si>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</si>
  <si>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</si>
  <si>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</si>
  <si>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</si>
  <si>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</si>
  <si>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</si>
  <si>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% dofinansowania</t>
  </si>
  <si>
    <t>Deklarowana kwota środków własnych (w zł)</t>
  </si>
  <si>
    <t>Powiat</t>
  </si>
  <si>
    <t>Wnioskowana kwota dofinansowania
(w zł)</t>
  </si>
  <si>
    <t>Okres realizacji zadania</t>
  </si>
  <si>
    <t>Rodzaj zadania</t>
  </si>
  <si>
    <t>TERC</t>
  </si>
  <si>
    <t>Kwota dofinansowania 
w podziale na lata</t>
  </si>
  <si>
    <t>Zadanie nowe [N]</t>
  </si>
  <si>
    <t>28/P/R/N7/2023</t>
  </si>
  <si>
    <t>27/P/R/N7/2023</t>
  </si>
  <si>
    <t>N</t>
  </si>
  <si>
    <t>Powiat Wadowicki</t>
  </si>
  <si>
    <t>Remont drogi powiatowej nr 1772K w km od 9+950 do km 10+900 w miejscowości Łączany, Powiat Wadowicki</t>
  </si>
  <si>
    <t>Remont drogi powiatowe] nr 1761K w km od 5+790 do km 6+625 w miejscowości Gierałtowiczki, Powiat Wadowicki</t>
  </si>
  <si>
    <t>R</t>
  </si>
  <si>
    <t>01.06.2023-30.11.2023</t>
  </si>
  <si>
    <t>wadowicki</t>
  </si>
  <si>
    <t>Gmina Stryszów</t>
  </si>
  <si>
    <t>Gmina Wieprz</t>
  </si>
  <si>
    <t>Gmina Wadowice</t>
  </si>
  <si>
    <t>Gmina Brzeźnica</t>
  </si>
  <si>
    <t>Gmina Mucharz</t>
  </si>
  <si>
    <t>Gmina Kalwaria Zebrzydowska</t>
  </si>
  <si>
    <t xml:space="preserve">Gmina Spytkowice </t>
  </si>
  <si>
    <t>190/G/R/N7/2023</t>
  </si>
  <si>
    <t>221/G/R/N7/2023</t>
  </si>
  <si>
    <t>189/G/R/N7/2023</t>
  </si>
  <si>
    <t>216/G/R/N7/2023</t>
  </si>
  <si>
    <t>48/G/R/N7/2023</t>
  </si>
  <si>
    <t>133/G/R/N7/2023</t>
  </si>
  <si>
    <t>93/G/R/N7/2023</t>
  </si>
  <si>
    <t>185/G/R/N7/2023</t>
  </si>
  <si>
    <t>Remont drogi gminnej nr 470343K Łękawica - Bugaj - Stryszów - Zakrzów w km od 3+215 do 3+800 w miejscowości Stryszów, Gmina Stryszów</t>
  </si>
  <si>
    <t>Remont drogi gminnej G000035 (ul. Widokowa) w km 0+000,00 - 0-920,00 w miejscowości Gierałtowice / Gmina Wieprz</t>
  </si>
  <si>
    <t>Remont drogi gminnej 470345K Stronie Kamionka w km od 0+102 do km 0+795 w miejscowościach Stronie i Zakrzów, Gmina Stryszów</t>
  </si>
  <si>
    <t>Remont drogi gminnej nr 0408011 :Klecza Dolna -POM-Wysoka" w km od 0+005 do km 1+330 w miejscowości Wysoka, Gmina Wadowice</t>
  </si>
  <si>
    <t>Remont drogi gminnej nr 470046K na odcinku I - w km 00+000,00 do km 00+153,00 na odcinku II w km 01+690,20 do km 02+240,00 w miejscowości Tłuczań-Kmiecie, gmina Brzeźnica</t>
  </si>
  <si>
    <t>Remont Drogi Gminnej nr 470185K w km od 0+734 - do km 1 +329 w miejscowości Mucharz oraz Skawce, Gmina Mucharz</t>
  </si>
  <si>
    <t>Remont drogi gminnej 470253K (ul. Sienna) w km od 00+000,00 do km 00+170,00 w miejscowości Ryczów, Gmina Spytkowice</t>
  </si>
  <si>
    <t>01.05.2023-30.09.2023</t>
  </si>
  <si>
    <t>03.04.2023-31.10.2023</t>
  </si>
  <si>
    <t>10.07.2023-31.12.2023</t>
  </si>
  <si>
    <t>03.07.2023-30.11.2023</t>
  </si>
  <si>
    <t>15.07.2023-30.12.2023</t>
  </si>
  <si>
    <t>03.07.2023-03.08.2023</t>
  </si>
  <si>
    <t>Remont drogi gminnej nr 470091 K "Zadział" w km od 0+690,00 do km 1+420,00 w miejscowości Leńcze, Gmina Kalwaria Zebrzydowska</t>
  </si>
  <si>
    <t>Razem powiat wadowicki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</si>
</sst>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0\ _z_ł_-;\-* #,##0.00\ _z_ł_-;_-* &quot;-&quot;??\ _z_ł_-;_-@_-"/>
    <numFmt numFmtId="165" formatCode="0.0000"/>
    <numFmt numFmtId="166" formatCode="#,##0.000"/>
    <numFmt numFmtId="167" formatCode="_-* #,##0.000_-;\-* #,##0.00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MS Sans Serif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0"/>
    <xf numFmtId="0" fontId="5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4" fontId="0" fillId="0" borderId="0" xfId="0" applyNumberFormat="1"/>
    <xf numFmtId="0" fontId="9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vertical="center" wrapText="1"/>
    </xf>
    <xf numFmtId="9" fontId="6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167" fontId="0" fillId="0" borderId="1" xfId="5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166" fontId="9" fillId="3" borderId="1" xfId="0" applyNumberFormat="1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vertical="center" wrapText="1"/>
    </xf>
    <xf numFmtId="9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9" fillId="0" borderId="0" xfId="0" applyFont="1"/>
    <xf numFmtId="0" fontId="4" fillId="2" borderId="1" xfId="0" applyFont="1" applyFill="1" applyBorder="1" applyAlignment="1">
      <alignment horizontal="center" vertical="center" wrapText="1"/>
    </xf>
  </cellXfs>
  <cellStyles count="12">
    <cellStyle name="Dziesiętny" xfId="5" builtinId="3"/>
    <cellStyle name="Dziesiętny 2" xfId="4"/>
    <cellStyle name="Dziesiętny 2 2" xfId="10"/>
    <cellStyle name="Normalny" xfId="0" builtinId="0"/>
    <cellStyle name="Normalny 2" xfId="3"/>
    <cellStyle name="Normalny 2 2" xfId="8"/>
    <cellStyle name="Normalny 2 2 2" xfId="11"/>
    <cellStyle name="Normalny 2 3" xfId="7"/>
    <cellStyle name="Normalny 3" xfId="1"/>
    <cellStyle name="Normalny 4" xfId="6"/>
    <cellStyle name="Normalny 4 2" xfId="9"/>
    <cellStyle name="Procentowy 2" xfId="2"/>
  </cellStyles>
  <dxfs count="0"/>
  <tableStyles count="0" defaultTableStyle="TableStyleMedium2" defaultPivotStyle="PivotStyleLight16"/>
  <colors>
    <mruColors>
      <color rgb="FFFF6699"/>
      <color rgb="FFFFCCFF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showGridLines="0" tabSelected="1" zoomScale="78" zoomScaleNormal="78" zoomScaleSheetLayoutView="85" workbookViewId="0">
      <pane ySplit="1" topLeftCell="A2" activePane="bottomLeft" state="frozen"/>
      <selection pane="bottomLeft" activeCell="Q7" sqref="Q7"/>
    </sheetView>
  </sheetViews>
  <sheetFormatPr defaultColWidth="9.140625" defaultRowHeight="15" x14ac:dyDescent="0.25"/>
  <cols>
    <col min="1" max="1" width="4.28515625" customWidth="1"/>
    <col min="2" max="2" width="16.42578125" customWidth="1"/>
    <col min="3" max="3" width="8.28515625" customWidth="1"/>
    <col min="4" max="4" width="17.28515625" style="27" customWidth="1"/>
    <col min="5" max="5" width="9.5703125" customWidth="1"/>
    <col min="6" max="6" width="12.7109375" customWidth="1"/>
    <col min="7" max="7" width="55.5703125" customWidth="1"/>
    <col min="8" max="8" width="6.85546875" customWidth="1"/>
    <col min="9" max="9" width="16.28515625" customWidth="1"/>
    <col min="10" max="10" width="13.5703125" customWidth="1"/>
    <col min="11" max="11" width="15.7109375" customWidth="1"/>
    <col min="12" max="12" width="16.28515625" customWidth="1"/>
    <col min="13" max="13" width="14.7109375" customWidth="1"/>
    <col min="14" max="14" width="7.5703125" style="1" customWidth="1"/>
    <col min="15" max="15" width="15.7109375" customWidth="1"/>
  </cols>
  <sheetData>
    <row r="1" spans="1:15" ht="33.75" customHeight="1" x14ac:dyDescent="0.25">
      <c r="A1" s="11" t="s">
        <v>0</v>
      </c>
      <c r="B1" s="11" t="s">
        <v>1</v>
      </c>
      <c r="C1" s="11" t="s">
        <v>14</v>
      </c>
      <c r="D1" s="26" t="s">
        <v>2</v>
      </c>
      <c r="E1" s="11" t="s">
        <v>12</v>
      </c>
      <c r="F1" s="11" t="s">
        <v>8</v>
      </c>
      <c r="G1" s="11" t="s">
        <v>3</v>
      </c>
      <c r="H1" s="11" t="s">
        <v>11</v>
      </c>
      <c r="I1" s="11" t="s">
        <v>4</v>
      </c>
      <c r="J1" s="11" t="s">
        <v>10</v>
      </c>
      <c r="K1" s="11" t="s">
        <v>5</v>
      </c>
      <c r="L1" s="11" t="s">
        <v>9</v>
      </c>
      <c r="M1" s="11" t="s">
        <v>7</v>
      </c>
      <c r="N1" s="11" t="s">
        <v>6</v>
      </c>
      <c r="O1" s="25" t="s">
        <v>13</v>
      </c>
    </row>
    <row r="2" spans="1:15" s="2" customFormat="1" ht="30" x14ac:dyDescent="0.25">
      <c r="A2" s="21">
        <v>1</v>
      </c>
      <c r="B2" s="13" t="s">
        <v>15</v>
      </c>
      <c r="C2" s="13" t="s">
        <v>17</v>
      </c>
      <c r="D2" s="14" t="s">
        <v>18</v>
      </c>
      <c r="E2" s="15">
        <v>1218</v>
      </c>
      <c r="F2" s="23" t="s">
        <v>23</v>
      </c>
      <c r="G2" s="16" t="s">
        <v>19</v>
      </c>
      <c r="H2" s="13" t="s">
        <v>21</v>
      </c>
      <c r="I2" s="17">
        <v>0.95</v>
      </c>
      <c r="J2" s="18" t="s">
        <v>22</v>
      </c>
      <c r="K2" s="22">
        <v>869639.53</v>
      </c>
      <c r="L2" s="22">
        <v>695711</v>
      </c>
      <c r="M2" s="19">
        <v>173928.53000000003</v>
      </c>
      <c r="N2" s="20">
        <v>0.8</v>
      </c>
      <c r="O2" s="22">
        <v>695711</v>
      </c>
    </row>
    <row r="3" spans="1:15" s="2" customFormat="1" ht="30" x14ac:dyDescent="0.25">
      <c r="A3" s="21">
        <v>2</v>
      </c>
      <c r="B3" s="13" t="s">
        <v>16</v>
      </c>
      <c r="C3" s="13" t="s">
        <v>17</v>
      </c>
      <c r="D3" s="14" t="s">
        <v>18</v>
      </c>
      <c r="E3" s="15">
        <v>1218</v>
      </c>
      <c r="F3" s="23" t="s">
        <v>23</v>
      </c>
      <c r="G3" s="16" t="s">
        <v>20</v>
      </c>
      <c r="H3" s="13" t="s">
        <v>21</v>
      </c>
      <c r="I3" s="17">
        <v>0.83499999999999996</v>
      </c>
      <c r="J3" s="18" t="s">
        <v>22</v>
      </c>
      <c r="K3" s="22">
        <v>739587.23</v>
      </c>
      <c r="L3" s="22">
        <v>591669</v>
      </c>
      <c r="M3" s="19">
        <v>147918.22999999998</v>
      </c>
      <c r="N3" s="20">
        <v>0.8</v>
      </c>
      <c r="O3" s="22">
        <v>591669</v>
      </c>
    </row>
    <row r="4" spans="1:15" s="2" customFormat="1" ht="45" x14ac:dyDescent="0.25">
      <c r="A4" s="12">
        <v>3</v>
      </c>
      <c r="B4" s="8" t="s">
        <v>31</v>
      </c>
      <c r="C4" s="4" t="s">
        <v>17</v>
      </c>
      <c r="D4" s="4" t="s">
        <v>24</v>
      </c>
      <c r="E4" s="8">
        <v>1218072</v>
      </c>
      <c r="F4" s="8" t="s">
        <v>23</v>
      </c>
      <c r="G4" s="9" t="s">
        <v>39</v>
      </c>
      <c r="H4" s="4" t="s">
        <v>21</v>
      </c>
      <c r="I4" s="10">
        <v>0.58499999999999996</v>
      </c>
      <c r="J4" s="24" t="s">
        <v>46</v>
      </c>
      <c r="K4" s="7">
        <v>276878.03000000003</v>
      </c>
      <c r="L4" s="7">
        <v>166126</v>
      </c>
      <c r="M4" s="5">
        <v>110752.03000000003</v>
      </c>
      <c r="N4" s="6">
        <v>0.6</v>
      </c>
      <c r="O4" s="7">
        <v>166126</v>
      </c>
    </row>
    <row r="5" spans="1:15" s="2" customFormat="1" ht="45" x14ac:dyDescent="0.25">
      <c r="A5" s="12">
        <v>4</v>
      </c>
      <c r="B5" s="8" t="s">
        <v>38</v>
      </c>
      <c r="C5" s="4" t="s">
        <v>17</v>
      </c>
      <c r="D5" s="4" t="s">
        <v>30</v>
      </c>
      <c r="E5" s="8">
        <v>1218062</v>
      </c>
      <c r="F5" s="8" t="s">
        <v>23</v>
      </c>
      <c r="G5" s="9" t="s">
        <v>45</v>
      </c>
      <c r="H5" s="4" t="s">
        <v>21</v>
      </c>
      <c r="I5" s="10">
        <v>0.17</v>
      </c>
      <c r="J5" s="8" t="s">
        <v>51</v>
      </c>
      <c r="K5" s="7">
        <v>291285.98</v>
      </c>
      <c r="L5" s="7">
        <f>ROUNDDOWN(K5*N5,2)</f>
        <v>233028.78</v>
      </c>
      <c r="M5" s="5">
        <f>K5-L5</f>
        <v>58257.199999999983</v>
      </c>
      <c r="N5" s="6">
        <v>0.8</v>
      </c>
      <c r="O5" s="7">
        <f>L5</f>
        <v>233028.78</v>
      </c>
    </row>
    <row r="6" spans="1:15" s="2" customFormat="1" ht="45" x14ac:dyDescent="0.25">
      <c r="A6" s="12">
        <v>5</v>
      </c>
      <c r="B6" s="8" t="s">
        <v>32</v>
      </c>
      <c r="C6" s="4" t="s">
        <v>17</v>
      </c>
      <c r="D6" s="4" t="s">
        <v>25</v>
      </c>
      <c r="E6" s="8">
        <v>1218102</v>
      </c>
      <c r="F6" s="8" t="s">
        <v>23</v>
      </c>
      <c r="G6" s="9" t="s">
        <v>40</v>
      </c>
      <c r="H6" s="4" t="s">
        <v>21</v>
      </c>
      <c r="I6" s="10">
        <v>0.92</v>
      </c>
      <c r="J6" s="8" t="s">
        <v>47</v>
      </c>
      <c r="K6" s="7">
        <v>497712.62</v>
      </c>
      <c r="L6" s="7">
        <v>273741</v>
      </c>
      <c r="M6" s="5">
        <v>223971.62</v>
      </c>
      <c r="N6" s="6">
        <v>0.55000000000000004</v>
      </c>
      <c r="O6" s="7">
        <v>273741</v>
      </c>
    </row>
    <row r="7" spans="1:15" s="2" customFormat="1" ht="45" x14ac:dyDescent="0.25">
      <c r="A7" s="12">
        <v>6</v>
      </c>
      <c r="B7" s="8" t="s">
        <v>33</v>
      </c>
      <c r="C7" s="4" t="s">
        <v>17</v>
      </c>
      <c r="D7" s="4" t="s">
        <v>24</v>
      </c>
      <c r="E7" s="8">
        <v>1218072</v>
      </c>
      <c r="F7" s="8" t="s">
        <v>23</v>
      </c>
      <c r="G7" s="9" t="s">
        <v>41</v>
      </c>
      <c r="H7" s="4" t="s">
        <v>21</v>
      </c>
      <c r="I7" s="10">
        <v>0.69299999999999995</v>
      </c>
      <c r="J7" s="8" t="s">
        <v>46</v>
      </c>
      <c r="K7" s="7">
        <v>428122.47</v>
      </c>
      <c r="L7" s="7">
        <f>ROUNDDOWN(K7*N7,2)</f>
        <v>342497.97</v>
      </c>
      <c r="M7" s="5">
        <f>K7-L7</f>
        <v>85624.5</v>
      </c>
      <c r="N7" s="6">
        <v>0.8</v>
      </c>
      <c r="O7" s="7">
        <f>L7</f>
        <v>342497.97</v>
      </c>
    </row>
    <row r="8" spans="1:15" s="2" customFormat="1" ht="45" x14ac:dyDescent="0.25">
      <c r="A8" s="12">
        <v>7</v>
      </c>
      <c r="B8" s="8" t="s">
        <v>34</v>
      </c>
      <c r="C8" s="4" t="s">
        <v>17</v>
      </c>
      <c r="D8" s="4" t="s">
        <v>26</v>
      </c>
      <c r="E8" s="8">
        <v>1218093</v>
      </c>
      <c r="F8" s="8" t="s">
        <v>23</v>
      </c>
      <c r="G8" s="9" t="s">
        <v>42</v>
      </c>
      <c r="H8" s="4" t="s">
        <v>21</v>
      </c>
      <c r="I8" s="10">
        <v>1.325</v>
      </c>
      <c r="J8" s="8" t="s">
        <v>48</v>
      </c>
      <c r="K8" s="7">
        <v>1172883.42</v>
      </c>
      <c r="L8" s="7">
        <v>586441</v>
      </c>
      <c r="M8" s="5">
        <v>586442.41999999993</v>
      </c>
      <c r="N8" s="6">
        <v>0.5</v>
      </c>
      <c r="O8" s="7">
        <v>586441</v>
      </c>
    </row>
    <row r="9" spans="1:15" s="2" customFormat="1" ht="60" x14ac:dyDescent="0.25">
      <c r="A9" s="12">
        <v>8</v>
      </c>
      <c r="B9" s="8" t="s">
        <v>35</v>
      </c>
      <c r="C9" s="4" t="s">
        <v>17</v>
      </c>
      <c r="D9" s="4" t="s">
        <v>27</v>
      </c>
      <c r="E9" s="8">
        <v>1218022</v>
      </c>
      <c r="F9" s="8" t="s">
        <v>23</v>
      </c>
      <c r="G9" s="9" t="s">
        <v>43</v>
      </c>
      <c r="H9" s="4" t="s">
        <v>21</v>
      </c>
      <c r="I9" s="10">
        <v>0.70299999999999996</v>
      </c>
      <c r="J9" s="8" t="s">
        <v>49</v>
      </c>
      <c r="K9" s="7">
        <v>407649.8</v>
      </c>
      <c r="L9" s="7">
        <f>ROUNDDOWN(K9*N9,2)</f>
        <v>285354.86</v>
      </c>
      <c r="M9" s="5">
        <f>K9-L9</f>
        <v>122294.94</v>
      </c>
      <c r="N9" s="6">
        <v>0.7</v>
      </c>
      <c r="O9" s="7">
        <f>L9</f>
        <v>285354.86</v>
      </c>
    </row>
    <row r="10" spans="1:15" s="2" customFormat="1" ht="30" x14ac:dyDescent="0.25">
      <c r="A10" s="12">
        <v>9</v>
      </c>
      <c r="B10" s="8" t="s">
        <v>36</v>
      </c>
      <c r="C10" s="4" t="s">
        <v>17</v>
      </c>
      <c r="D10" s="4" t="s">
        <v>28</v>
      </c>
      <c r="E10" s="8">
        <v>1218052</v>
      </c>
      <c r="F10" s="8" t="s">
        <v>23</v>
      </c>
      <c r="G10" s="9" t="s">
        <v>44</v>
      </c>
      <c r="H10" s="4" t="s">
        <v>21</v>
      </c>
      <c r="I10" s="10">
        <v>0.59499999999999997</v>
      </c>
      <c r="J10" s="8" t="s">
        <v>22</v>
      </c>
      <c r="K10" s="7">
        <v>806796.93</v>
      </c>
      <c r="L10" s="7">
        <f>ROUNDDOWN(K10*N10,2)</f>
        <v>645437.54</v>
      </c>
      <c r="M10" s="5">
        <f>K10-L10</f>
        <v>161359.39000000001</v>
      </c>
      <c r="N10" s="6">
        <v>0.8</v>
      </c>
      <c r="O10" s="7">
        <f>L10</f>
        <v>645437.54</v>
      </c>
    </row>
    <row r="11" spans="1:15" s="2" customFormat="1" ht="45" x14ac:dyDescent="0.25">
      <c r="A11" s="12">
        <v>10</v>
      </c>
      <c r="B11" s="8" t="s">
        <v>37</v>
      </c>
      <c r="C11" s="4" t="s">
        <v>17</v>
      </c>
      <c r="D11" s="4" t="s">
        <v>29</v>
      </c>
      <c r="E11" s="8">
        <v>1218034</v>
      </c>
      <c r="F11" s="8" t="s">
        <v>23</v>
      </c>
      <c r="G11" s="9" t="s">
        <v>52</v>
      </c>
      <c r="H11" s="4" t="s">
        <v>21</v>
      </c>
      <c r="I11" s="10">
        <v>0.73</v>
      </c>
      <c r="J11" s="8" t="s">
        <v>50</v>
      </c>
      <c r="K11" s="7">
        <v>414166.13</v>
      </c>
      <c r="L11" s="7">
        <f>ROUNDDOWN(K11*N11,2)</f>
        <v>310624.59000000003</v>
      </c>
      <c r="M11" s="5">
        <f>K11-L11</f>
        <v>103541.53999999998</v>
      </c>
      <c r="N11" s="6">
        <v>0.75</v>
      </c>
      <c r="O11" s="7">
        <f>L11</f>
        <v>310624.59000000003</v>
      </c>
    </row>
    <row r="12" spans="1:15" s="2" customFormat="1" x14ac:dyDescent="0.25">
      <c r="A12" s="28" t="s">
        <v>53</v>
      </c>
      <c r="B12" s="28"/>
      <c r="C12" s="28"/>
      <c r="D12" s="28"/>
      <c r="E12" s="28"/>
      <c r="F12" s="28"/>
      <c r="G12" s="28"/>
      <c r="H12" s="4"/>
      <c r="I12" s="7">
        <f>I4+I5+I6+I7+I8+I9+I10+I11+I3+I2</f>
        <v>7.5060000000000002</v>
      </c>
      <c r="J12" s="7"/>
      <c r="K12" s="7">
        <f>K4+K5+K6+K7+K8+K9+K10+K11+K3+K2</f>
        <v>5904722.1399999997</v>
      </c>
      <c r="L12" s="7">
        <f>L4+L5+L6+L7+L8+L9+L10+L11+L3+L2</f>
        <v>4130631.7399999998</v>
      </c>
      <c r="M12" s="7">
        <f>M4+M5+M6+M7+M8+M9+M10+M11+M3+M2</f>
        <v>1774090.4000000001</v>
      </c>
      <c r="N12" s="7"/>
      <c r="O12" s="7">
        <f>O4+O5+O6+O7+O8+O9+O10+O11+O3+O2</f>
        <v>4130631.7399999998</v>
      </c>
    </row>
    <row r="15" spans="1:15" x14ac:dyDescent="0.25">
      <c r="L15" s="3"/>
      <c r="M15" s="3"/>
    </row>
  </sheetData>
  <protectedRanges>
    <protectedRange sqref="D2:D3" name="Rozstęp1_18"/>
    <protectedRange sqref="B2:B3" name="Rozstęp1_1_13"/>
    <protectedRange sqref="G2:G3" name="Rozstęp1_4_12"/>
    <protectedRange sqref="I2:I3" name="Rozstęp1_5_12"/>
    <protectedRange sqref="J2:J3" name="Rozstęp1_6_12"/>
    <protectedRange sqref="D4" name="Rozstęp1_22"/>
    <protectedRange sqref="B4" name="Rozstęp1_1_16"/>
    <protectedRange sqref="F2:F4" name="Rozstęp1_3_16"/>
    <protectedRange sqref="G4" name="Rozstęp1_4_15"/>
    <protectedRange sqref="I4" name="Rozstęp1_5_15"/>
    <protectedRange sqref="J4" name="Rozstęp1_6_15"/>
    <protectedRange sqref="D5" name="Rozstęp1_23"/>
    <protectedRange sqref="B5" name="Rozstęp1_1_17"/>
    <protectedRange sqref="F5" name="Rozstęp1_3_17"/>
    <protectedRange sqref="G5" name="Rozstęp1_4_16"/>
    <protectedRange sqref="I5" name="Rozstęp1_5_16"/>
    <protectedRange sqref="J5" name="Rozstęp1_6_16"/>
    <protectedRange sqref="D6" name="Rozstęp1_24"/>
    <protectedRange sqref="B6" name="Rozstęp1_1_18"/>
    <protectedRange sqref="F6" name="Rozstęp1_3_18"/>
    <protectedRange sqref="G6" name="Rozstęp1_4_17"/>
    <protectedRange sqref="I6" name="Rozstęp1_5_17"/>
    <protectedRange sqref="J6" name="Rozstęp1_6_17"/>
    <protectedRange sqref="D8" name="Rozstęp1_26"/>
    <protectedRange sqref="B8" name="Rozstęp1_1_20"/>
    <protectedRange sqref="F8" name="Rozstęp1_3_20"/>
    <protectedRange sqref="G8" name="Rozstęp1_4_19"/>
    <protectedRange sqref="I8" name="Rozstęp1_5_19"/>
    <protectedRange sqref="J8" name="Rozstęp1_6_19"/>
    <protectedRange sqref="D7" name="Rozstęp1_27"/>
    <protectedRange sqref="B7" name="Rozstęp1_1_21"/>
    <protectedRange sqref="F7" name="Rozstęp1_3_21"/>
    <protectedRange sqref="G7" name="Rozstęp1_4_20"/>
    <protectedRange sqref="I7" name="Rozstęp1_5_20"/>
    <protectedRange sqref="J7" name="Rozstęp1_6_20"/>
    <protectedRange sqref="D9" name="Rozstęp1_28_1"/>
    <protectedRange sqref="B9" name="Rozstęp1_1_22_1"/>
    <protectedRange sqref="F9" name="Rozstęp1_3_22_1"/>
    <protectedRange sqref="I9" name="Rozstęp1_5_21_1"/>
    <protectedRange sqref="J9" name="Rozstęp1_6_21_1"/>
    <protectedRange sqref="D10" name="Rozstęp1_28"/>
    <protectedRange sqref="B10" name="Rozstęp1_1_22"/>
    <protectedRange sqref="F10" name="Rozstęp1_3_22"/>
    <protectedRange sqref="I10" name="Rozstęp1_5_21"/>
    <protectedRange sqref="J10" name="Rozstęp1_6_21"/>
    <protectedRange sqref="D11:D12" name="Rozstęp1_30"/>
    <protectedRange sqref="B11:B12" name="Rozstęp1_1_24"/>
    <protectedRange sqref="F11:F12" name="Rozstęp1_3_24"/>
    <protectedRange sqref="I11" name="Rozstęp1_5_23"/>
    <protectedRange sqref="J11" name="Rozstęp1_6_23"/>
  </protectedRanges>
  <sortState ref="A2:O16">
    <sortCondition ref="F1"/>
  </sortState>
  <mergeCells count="1">
    <mergeCell ref="A12:G12"/>
  </mergeCells>
  <dataValidations count="2">
    <dataValidation type="list" allowBlank="1" showInputMessage="1" showErrorMessage="1" sqref="C2:D3 C4:C11">
      <formula1>"N"</formula1>
    </dataValidation>
    <dataValidation type="list" allowBlank="1" showInputMessage="1" showErrorMessage="1" sqref="H2:H12">
      <formula1>"R"</formula1>
    </dataValidation>
  </dataValidations>
  <pageMargins left="0.23622047244094491" right="0.23622047244094491" top="0.74803149606299213" bottom="0.74803149606299213" header="0.31496062992125984" footer="0.31496062992125984"/>
  <pageSetup paperSize="8" scale="85" fitToHeight="0" orientation="landscape" r:id="rId1"/>
  <headerFooter>
    <oddHeader>&amp;LWojewództwo &amp;K000000Małopolskie&amp;K01+000 - zadania gminne lista podstawowa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gm + pow podst</vt:lpstr>
      <vt:lpstr>'gm + pow podst'!Obszar_wydruku</vt:lpstr>
      <vt:lpstr>'gm + pow podst'!Tytuły_wydruku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Aleksandra Bugno</cp:lastModifiedBy>
  <cp:lastPrinted>2023-08-02T07:26:23Z</cp:lastPrinted>
  <dcterms:created xsi:type="dcterms:W3CDTF">2019-02-25T10:53:14Z</dcterms:created>
  <dcterms:modified xsi:type="dcterms:W3CDTF">2023-08-29T06:43:49Z</dcterms:modified>
</cp:coreProperties>
</file>